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O:\AUDREN\Service Betteravier\Com Durabilité environnement\Jaunisse\"/>
    </mc:Choice>
  </mc:AlternateContent>
  <xr:revisionPtr revIDLastSave="0" documentId="8_{79C95A24-8A6D-45C8-9170-CBE2F123857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3" i="1" l="1"/>
  <c r="C27" i="1"/>
  <c r="C28" i="1" s="1"/>
  <c r="C29" i="1" s="1"/>
  <c r="C30" i="1" s="1"/>
  <c r="C31" i="1" s="1"/>
  <c r="C32" i="1" s="1"/>
  <c r="C35" i="1" l="1"/>
</calcChain>
</file>

<file path=xl/sharedStrings.xml><?xml version="1.0" encoding="utf-8"?>
<sst xmlns="http://schemas.openxmlformats.org/spreadsheetml/2006/main" count="28" uniqueCount="27">
  <si>
    <t>Si vous avez été indemnisé (ou le serez) par votre assurance récolte, vous n'avez droit qu'au complément, soit :</t>
  </si>
  <si>
    <t>Seules les cases en blanc sont à remplir</t>
  </si>
  <si>
    <t>Du fait du régime des Minimis, et de ce que vous avez éventuellement touché les années antérieures, ce montant ne peut dépasser :</t>
  </si>
  <si>
    <t>Si vous avez touché en 2018, 2019 ou 2020, une aide du régime De Minimis, indiquez ici le montant total (en €, maximum : 20 000€ par associé en GAEC)</t>
  </si>
  <si>
    <t xml:space="preserve">L'indemnisation est à 26 €/t, la valeur à indemniser, sans tenir compte des Minimis ni des assurances éventuellement perçues, serait donc de : </t>
  </si>
  <si>
    <t>Vous toucherez donc, dans le cadre de l'indemnisation mise en place relative à la jaunisse :</t>
  </si>
  <si>
    <t>NON</t>
  </si>
  <si>
    <t xml:space="preserve">Aviez-vous souscrit une assurance récolte pour vos betteraves en 2020 (écrire OUI ou NON) ? </t>
  </si>
  <si>
    <t>Êtes-vous en GAEC (écrire OUI ou NON) ?</t>
  </si>
  <si>
    <t>Si vous avez touché une indemnisation de votre assurance récolte sur la campagne 2020, indiquez ici le montant total (en €, sinon ne rien inscrire)</t>
  </si>
  <si>
    <t>A noter que tout dossier inférieur à 100 € ne sera pas pris en compte</t>
  </si>
  <si>
    <r>
      <rPr>
        <b/>
        <u/>
        <sz val="8"/>
        <color theme="1"/>
        <rFont val="Calibri"/>
        <family val="2"/>
        <scheme val="minor"/>
      </rPr>
      <t>A titre d'exemples</t>
    </r>
    <r>
      <rPr>
        <b/>
        <sz val="8"/>
        <color theme="1"/>
        <rFont val="Calibri"/>
        <family val="2"/>
        <scheme val="minor"/>
      </rPr>
      <t>, quelques aides qui relèvent des de minimis:</t>
    </r>
    <r>
      <rPr>
        <sz val="8"/>
        <color theme="1"/>
        <rFont val="Calibri"/>
        <family val="2"/>
        <scheme val="minor"/>
      </rPr>
      <t xml:space="preserve">
• les fonds d’allègement des charges (FAC) ;
• les aides à la trésorerie, prêts de trésorerie et prêts bonifiés par FranceAgriMer ; 
• les prises en charge de cotisations sociales par la MSA ; 
• les crédits d’impôts : en faveur de l’agriculture biologique, en faveur du remplacement temporaire de l’exploitant agricole, …
• le remboursement partiel de taxe intérieure de consommation des produits énergétiques (TIC/TICGN) pour le gaz naturel et le fioul lourd (et non celui pour le gazole non routier) ;
• Aides versées par les collectivités territoriales (Région, Département).
</t>
    </r>
  </si>
  <si>
    <t>Aide au calcul de l'indemnisation jaunisse 2020</t>
  </si>
  <si>
    <r>
      <rPr>
        <b/>
        <sz val="9"/>
        <color theme="1"/>
        <rFont val="Calibri"/>
        <family val="2"/>
        <scheme val="minor"/>
      </rPr>
      <t xml:space="preserve">Valeur manquante ? </t>
    </r>
    <r>
      <rPr>
        <sz val="9"/>
        <color theme="1"/>
        <rFont val="Calibri"/>
        <family val="2"/>
        <scheme val="minor"/>
      </rPr>
      <t xml:space="preserve">
Indiquez la moyenne départementale du siège social de l'exploitation</t>
    </r>
  </si>
  <si>
    <r>
      <t xml:space="preserve">Attention : cet outil ne donne qu'une </t>
    </r>
    <r>
      <rPr>
        <b/>
        <u/>
        <sz val="14"/>
        <color rgb="FFFF0000"/>
        <rFont val="Calibri"/>
        <family val="2"/>
        <scheme val="minor"/>
      </rPr>
      <t>approximation</t>
    </r>
    <r>
      <rPr>
        <b/>
        <sz val="14"/>
        <color rgb="FFFF0000"/>
        <rFont val="Calibri"/>
        <family val="2"/>
        <scheme val="minor"/>
      </rPr>
      <t xml:space="preserve"> en fonction des données à date (15 février 2021) !
Seul le calcul que vous fourniront les pouvoirs publics est correct</t>
    </r>
  </si>
  <si>
    <t>Indiquez ici votre rendement betterave en 2015 (en t à 16°/ha)</t>
  </si>
  <si>
    <t>Indiquez ici votre rendement betterave en 2016 (en t à 16°/ha)</t>
  </si>
  <si>
    <t>Indiquez ici votre rendement betterave en 2017 (en t à 16°/ha)</t>
  </si>
  <si>
    <t>Indiquez ici votre rendement betterave en 2018 (en t à 16°/ha)</t>
  </si>
  <si>
    <t>Indiquez ici votre rendement betterave en 2019 (en t à 16°/ha)</t>
  </si>
  <si>
    <t>Indiquez ici votre rendement betterave en 2020 (en t à 16°/ha)</t>
  </si>
  <si>
    <t>Indiquez ici  votre surface de betterave en 2020 (en ha)</t>
  </si>
  <si>
    <t>Si vous êtes en GAEC, indiquez ici le nombre d'associés (sinon, ne rien inscrire)</t>
  </si>
  <si>
    <t>Votre rendement potentiel est (en t à 16°/ha) :</t>
  </si>
  <si>
    <t>Après application de la franchise (30 % pour les assurés, 35 % pour les non-assurés) sur ce rendement potentiel, votre base de calcul est (en t à 16°/ha) :</t>
  </si>
  <si>
    <t>L'indemnisation portera donc sur le tonnage de betteraves suivant, par hectare (en t à 16°) :</t>
  </si>
  <si>
    <t>Etant donnée votre surface, le tonnage total potentiellement indemnisable est donc de (en t à 16°)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</si>
</sst>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_-* #,##0\ _€_-;\-* #,##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/>
    <xf numFmtId="0" fontId="0" fillId="2" borderId="0" xfId="0" applyFill="1" applyBorder="1" applyAlignment="1">
      <alignment horizontal="right"/>
    </xf>
    <xf numFmtId="164" fontId="0" fillId="2" borderId="0" xfId="1" applyFont="1" applyFill="1"/>
    <xf numFmtId="44" fontId="0" fillId="2" borderId="0" xfId="2" applyFont="1" applyFill="1"/>
    <xf numFmtId="0" fontId="2" fillId="2" borderId="2" xfId="0" applyFont="1" applyFill="1" applyBorder="1" applyAlignment="1">
      <alignment horizontal="right"/>
    </xf>
    <xf numFmtId="164" fontId="2" fillId="2" borderId="3" xfId="1" applyFont="1" applyFill="1" applyBorder="1"/>
    <xf numFmtId="0" fontId="2" fillId="2" borderId="4" xfId="0" applyFont="1" applyFill="1" applyBorder="1" applyAlignment="1">
      <alignment horizontal="right"/>
    </xf>
    <xf numFmtId="164" fontId="2" fillId="2" borderId="5" xfId="1" applyFont="1" applyFill="1" applyBorder="1"/>
    <xf numFmtId="44" fontId="2" fillId="2" borderId="5" xfId="2" applyFont="1" applyFill="1" applyBorder="1"/>
    <xf numFmtId="0" fontId="2" fillId="2" borderId="6" xfId="0" applyFont="1" applyFill="1" applyBorder="1" applyAlignment="1">
      <alignment horizontal="right"/>
    </xf>
    <xf numFmtId="44" fontId="2" fillId="2" borderId="7" xfId="2" applyFont="1" applyFill="1" applyBorder="1"/>
    <xf numFmtId="0" fontId="0" fillId="2" borderId="2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6" fillId="2" borderId="0" xfId="0" applyFont="1" applyFill="1" applyAlignment="1">
      <alignment vertical="center" wrapText="1"/>
    </xf>
    <xf numFmtId="164" fontId="0" fillId="0" borderId="3" xfId="1" applyFont="1" applyFill="1" applyBorder="1" applyProtection="1">
      <protection locked="0"/>
    </xf>
    <xf numFmtId="164" fontId="0" fillId="0" borderId="5" xfId="1" applyFont="1" applyFill="1" applyBorder="1" applyProtection="1">
      <protection locked="0"/>
    </xf>
    <xf numFmtId="164" fontId="0" fillId="0" borderId="7" xfId="1" applyFont="1" applyFill="1" applyBorder="1" applyProtection="1">
      <protection locked="0"/>
    </xf>
    <xf numFmtId="164" fontId="0" fillId="2" borderId="0" xfId="1" applyFont="1" applyFill="1" applyBorder="1" applyProtection="1">
      <protection locked="0"/>
    </xf>
    <xf numFmtId="164" fontId="0" fillId="0" borderId="8" xfId="1" applyFont="1" applyFill="1" applyBorder="1" applyProtection="1">
      <protection locked="0"/>
    </xf>
    <xf numFmtId="0" fontId="0" fillId="2" borderId="9" xfId="0" applyFill="1" applyBorder="1" applyAlignment="1">
      <alignment horizontal="right"/>
    </xf>
    <xf numFmtId="164" fontId="0" fillId="3" borderId="3" xfId="1" applyFont="1" applyFill="1" applyBorder="1" applyAlignment="1" applyProtection="1">
      <alignment horizontal="center" vertical="center"/>
      <protection locked="0"/>
    </xf>
    <xf numFmtId="166" fontId="0" fillId="3" borderId="7" xfId="1" applyNumberFormat="1" applyFont="1" applyFill="1" applyBorder="1" applyAlignment="1" applyProtection="1">
      <alignment horizontal="center" vertical="center"/>
      <protection locked="0"/>
    </xf>
    <xf numFmtId="164" fontId="0" fillId="2" borderId="0" xfId="1" applyFont="1" applyFill="1" applyBorder="1" applyAlignment="1" applyProtection="1">
      <alignment horizontal="center" vertical="center"/>
      <protection locked="0"/>
    </xf>
    <xf numFmtId="165" fontId="0" fillId="0" borderId="5" xfId="1" applyNumberFormat="1" applyFont="1" applyFill="1" applyBorder="1" applyAlignment="1" applyProtection="1">
      <alignment horizontal="center" vertical="center"/>
      <protection locked="0"/>
    </xf>
    <xf numFmtId="165" fontId="0" fillId="0" borderId="7" xfId="1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right"/>
    </xf>
    <xf numFmtId="0" fontId="2" fillId="2" borderId="13" xfId="0" applyFont="1" applyFill="1" applyBorder="1" applyAlignment="1">
      <alignment horizontal="center"/>
    </xf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44" fontId="4" fillId="2" borderId="3" xfId="2" applyFont="1" applyFill="1" applyBorder="1" applyAlignment="1">
      <alignment horizontal="center" vertical="center"/>
    </xf>
    <xf numFmtId="44" fontId="4" fillId="2" borderId="7" xfId="2" applyFont="1" applyFill="1" applyBorder="1" applyAlignment="1">
      <alignment horizontal="center" vertical="center"/>
    </xf>
  </cellXfs>
  <cellStyles count="3">
    <cellStyle name="Milliers" xfId="1" builtinId="3"/>
    <cellStyle name="Monétaire" xfId="2" builtinId="4"/>
    <cellStyle name="Normal" xfId="0" builtinId="0"/>
  </cellStyles>
  <dxfs count="1">
    <dxf>
      <font>
        <color theme="9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121754</xdr:colOff>
      <xdr:row>0</xdr:row>
      <xdr:rowOff>199197</xdr:rowOff>
    </xdr:from>
    <xdr:to>
      <xdr:col>1</xdr:col>
      <xdr:colOff>2395689</xdr:colOff>
      <xdr:row>4</xdr:row>
      <xdr:rowOff>44919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754" y="199197"/>
          <a:ext cx="2273935" cy="626772"/>
        </a:xfrm>
        <a:prstGeom prst="rect">
          <a:avLst/>
        </a:prstGeom>
        <a:noFill/>
      </xdr:spPr>
    </xdr:pic>
    <xdr:clientData/>
  </xdr:twoCellAnchor>
  <xdr:twoCellAnchor>
    <xdr:from>
      <xdr:col>3</xdr:col>
      <xdr:colOff>47625</xdr:colOff>
      <xdr:row>24</xdr:row>
      <xdr:rowOff>85726</xdr:rowOff>
    </xdr:from>
    <xdr:to>
      <xdr:col>4</xdr:col>
      <xdr:colOff>0</xdr:colOff>
      <xdr:row>24</xdr:row>
      <xdr:rowOff>104775</xdr:rowOff>
    </xdr:to>
    <xdr:cxnSp macro="">
      <xdr:nvCxnSpPr>
        <xdr:cNvPr id="4" name="Connecteur droit avec flèch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610975" y="4810126"/>
          <a:ext cx="714375" cy="19049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13</xdr:row>
      <xdr:rowOff>9525</xdr:rowOff>
    </xdr:from>
    <xdr:to>
      <xdr:col>3</xdr:col>
      <xdr:colOff>704850</xdr:colOff>
      <xdr:row>13</xdr:row>
      <xdr:rowOff>9526</xdr:rowOff>
    </xdr:to>
    <xdr:cxnSp macro="">
      <xdr:nvCxnSpPr>
        <xdr:cNvPr id="5" name="Connecteur droit avec flèch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V="1">
          <a:off x="12039600" y="2724150"/>
          <a:ext cx="228600" cy="1"/>
        </a:xfrm>
        <a:prstGeom prst="straightConnector1">
          <a:avLst/>
        </a:prstGeom>
        <a:ln w="28575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161925</xdr:colOff>
      <xdr:row>10</xdr:row>
      <xdr:rowOff>28575</xdr:rowOff>
    </xdr:from>
    <xdr:to>
      <xdr:col>3</xdr:col>
      <xdr:colOff>438150</xdr:colOff>
      <xdr:row>15</xdr:row>
      <xdr:rowOff>190500</xdr:rowOff>
    </xdr:to>
    <xdr:sp macro="" textlink="">
      <xdr:nvSpPr>
        <xdr:cNvPr id="8" name="Accolade fermant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725275" y="2171700"/>
          <a:ext cx="276225" cy="1114425"/>
        </a:xfrm>
        <a:prstGeom prst="rightBrace">
          <a:avLst/>
        </a:prstGeom>
        <a:ln w="190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6"/>
  <sheetViews>
    <sheetView tabSelected="1" zoomScaleNormal="100" workbookViewId="0">
      <selection activeCell="D36" sqref="D36"/>
    </sheetView>
  </sheetViews>
  <sheetFormatPr baseColWidth="10" defaultRowHeight="15" x14ac:dyDescent="0.25"/>
  <cols>
    <col min="1" max="1" width="11.42578125" style="1"/>
    <col min="2" max="2" width="143.28515625" style="2" customWidth="1"/>
    <col min="3" max="3" width="18.7109375" style="1" bestFit="1" customWidth="1"/>
    <col min="4" max="4" width="11.42578125" style="3"/>
    <col min="5" max="16384" width="11.42578125" style="1"/>
  </cols>
  <sheetData>
    <row r="1" spans="2:8" ht="15.75" thickBot="1" x14ac:dyDescent="0.3"/>
    <row r="2" spans="2:8" x14ac:dyDescent="0.25">
      <c r="B2" s="37" t="s">
        <v>12</v>
      </c>
      <c r="C2" s="38"/>
    </row>
    <row r="3" spans="2:8" x14ac:dyDescent="0.25">
      <c r="B3" s="39"/>
      <c r="C3" s="40"/>
    </row>
    <row r="4" spans="2:8" ht="15.75" thickBot="1" x14ac:dyDescent="0.3">
      <c r="B4" s="41"/>
      <c r="C4" s="42"/>
    </row>
    <row r="5" spans="2:8" ht="15.75" thickBot="1" x14ac:dyDescent="0.3"/>
    <row r="6" spans="2:8" ht="15" customHeight="1" x14ac:dyDescent="0.25">
      <c r="B6" s="45" t="s">
        <v>14</v>
      </c>
      <c r="C6" s="46"/>
      <c r="D6" s="1"/>
    </row>
    <row r="7" spans="2:8" ht="26.25" customHeight="1" x14ac:dyDescent="0.25">
      <c r="B7" s="47"/>
      <c r="C7" s="48"/>
      <c r="D7" s="1"/>
    </row>
    <row r="8" spans="2:8" ht="19.5" thickBot="1" x14ac:dyDescent="0.35">
      <c r="B8" s="43" t="s">
        <v>1</v>
      </c>
      <c r="C8" s="44"/>
      <c r="D8" s="1"/>
    </row>
    <row r="9" spans="2:8" x14ac:dyDescent="0.25">
      <c r="D9" s="1"/>
    </row>
    <row r="10" spans="2:8" ht="15.75" thickBot="1" x14ac:dyDescent="0.3"/>
    <row r="11" spans="2:8" ht="15" customHeight="1" x14ac:dyDescent="0.25">
      <c r="B11" s="15" t="s">
        <v>15</v>
      </c>
      <c r="C11" s="20"/>
      <c r="E11" s="35" t="s">
        <v>13</v>
      </c>
      <c r="F11" s="36"/>
      <c r="G11" s="36"/>
      <c r="H11" s="36"/>
    </row>
    <row r="12" spans="2:8" x14ac:dyDescent="0.25">
      <c r="B12" s="16" t="s">
        <v>16</v>
      </c>
      <c r="C12" s="21"/>
      <c r="E12" s="36"/>
      <c r="F12" s="36"/>
      <c r="G12" s="36"/>
      <c r="H12" s="36"/>
    </row>
    <row r="13" spans="2:8" x14ac:dyDescent="0.25">
      <c r="B13" s="16" t="s">
        <v>17</v>
      </c>
      <c r="C13" s="21"/>
      <c r="E13" s="36"/>
      <c r="F13" s="36"/>
      <c r="G13" s="36"/>
      <c r="H13" s="36"/>
    </row>
    <row r="14" spans="2:8" x14ac:dyDescent="0.25">
      <c r="B14" s="16" t="s">
        <v>18</v>
      </c>
      <c r="C14" s="21"/>
      <c r="E14" s="36"/>
      <c r="F14" s="36"/>
      <c r="G14" s="36"/>
      <c r="H14" s="36"/>
    </row>
    <row r="15" spans="2:8" x14ac:dyDescent="0.25">
      <c r="B15" s="16" t="s">
        <v>19</v>
      </c>
      <c r="C15" s="21"/>
      <c r="E15" s="36"/>
      <c r="F15" s="36"/>
      <c r="G15" s="36"/>
      <c r="H15" s="36"/>
    </row>
    <row r="16" spans="2:8" ht="15.75" thickBot="1" x14ac:dyDescent="0.3">
      <c r="B16" s="17" t="s">
        <v>20</v>
      </c>
      <c r="C16" s="22"/>
      <c r="E16" s="36"/>
      <c r="F16" s="36"/>
      <c r="G16" s="36"/>
      <c r="H16" s="36"/>
    </row>
    <row r="17" spans="2:8" ht="15.75" thickBot="1" x14ac:dyDescent="0.3">
      <c r="B17" s="5"/>
      <c r="C17" s="23"/>
      <c r="D17" s="4"/>
    </row>
    <row r="18" spans="2:8" ht="15.75" thickBot="1" x14ac:dyDescent="0.3">
      <c r="B18" s="18" t="s">
        <v>21</v>
      </c>
      <c r="C18" s="24"/>
    </row>
    <row r="19" spans="2:8" ht="15.75" thickBot="1" x14ac:dyDescent="0.3">
      <c r="B19" s="1"/>
      <c r="E19" s="33" t="s">
        <v>11</v>
      </c>
      <c r="F19" s="34"/>
      <c r="G19" s="34"/>
      <c r="H19" s="34"/>
    </row>
    <row r="20" spans="2:8" x14ac:dyDescent="0.25">
      <c r="B20" s="25" t="s">
        <v>8</v>
      </c>
      <c r="C20" s="26" t="s">
        <v>6</v>
      </c>
      <c r="E20" s="34"/>
      <c r="F20" s="34"/>
      <c r="G20" s="34"/>
      <c r="H20" s="34"/>
    </row>
    <row r="21" spans="2:8" ht="15.75" thickBot="1" x14ac:dyDescent="0.3">
      <c r="B21" s="17" t="s">
        <v>22</v>
      </c>
      <c r="C21" s="27"/>
      <c r="E21" s="34"/>
      <c r="F21" s="34"/>
      <c r="G21" s="34"/>
      <c r="H21" s="34"/>
    </row>
    <row r="22" spans="2:8" ht="15.75" thickBot="1" x14ac:dyDescent="0.3">
      <c r="B22" s="5"/>
      <c r="C22" s="28"/>
      <c r="E22" s="34"/>
      <c r="F22" s="34"/>
      <c r="G22" s="34"/>
      <c r="H22" s="34"/>
    </row>
    <row r="23" spans="2:8" x14ac:dyDescent="0.25">
      <c r="B23" s="15" t="s">
        <v>7</v>
      </c>
      <c r="C23" s="26" t="s">
        <v>6</v>
      </c>
      <c r="E23" s="34"/>
      <c r="F23" s="34"/>
      <c r="G23" s="34"/>
      <c r="H23" s="34"/>
    </row>
    <row r="24" spans="2:8" x14ac:dyDescent="0.25">
      <c r="B24" s="16" t="s">
        <v>9</v>
      </c>
      <c r="C24" s="29"/>
      <c r="E24" s="34"/>
      <c r="F24" s="34"/>
      <c r="G24" s="34"/>
      <c r="H24" s="34"/>
    </row>
    <row r="25" spans="2:8" ht="15.75" thickBot="1" x14ac:dyDescent="0.3">
      <c r="B25" s="17" t="s">
        <v>3</v>
      </c>
      <c r="C25" s="30"/>
      <c r="E25" s="34"/>
      <c r="F25" s="34"/>
      <c r="G25" s="34"/>
      <c r="H25" s="34"/>
    </row>
    <row r="26" spans="2:8" ht="15.75" thickBot="1" x14ac:dyDescent="0.3">
      <c r="C26" s="6"/>
      <c r="E26" s="34"/>
      <c r="F26" s="34"/>
      <c r="G26" s="34"/>
      <c r="H26" s="34"/>
    </row>
    <row r="27" spans="2:8" x14ac:dyDescent="0.25">
      <c r="B27" s="8" t="s">
        <v>23</v>
      </c>
      <c r="C27" s="9" t="e">
        <f>AVERAGE(LARGE(C11:C15,1),LARGE(C11:C15,2),LARGE(C11:C15,3))</f>
        <v>#NUM!</v>
      </c>
      <c r="E27" s="34"/>
      <c r="F27" s="34"/>
      <c r="G27" s="34"/>
      <c r="H27" s="34"/>
    </row>
    <row r="28" spans="2:8" x14ac:dyDescent="0.25">
      <c r="B28" s="10" t="s">
        <v>24</v>
      </c>
      <c r="C28" s="11" t="e">
        <f>IF(C23="NON",C27*0.65,C27*0.7)</f>
        <v>#NUM!</v>
      </c>
      <c r="E28" s="34"/>
      <c r="F28" s="34"/>
      <c r="G28" s="34"/>
      <c r="H28" s="34"/>
    </row>
    <row r="29" spans="2:8" x14ac:dyDescent="0.25">
      <c r="B29" s="10" t="s">
        <v>25</v>
      </c>
      <c r="C29" s="11" t="e">
        <f>IF(C28-C16&lt;0,0,C28-C16)</f>
        <v>#NUM!</v>
      </c>
      <c r="E29" s="34"/>
      <c r="F29" s="34"/>
      <c r="G29" s="34"/>
      <c r="H29" s="34"/>
    </row>
    <row r="30" spans="2:8" x14ac:dyDescent="0.25">
      <c r="B30" s="10" t="s">
        <v>26</v>
      </c>
      <c r="C30" s="11" t="e">
        <f>C29*C18</f>
        <v>#NUM!</v>
      </c>
      <c r="E30" s="34"/>
      <c r="F30" s="34"/>
      <c r="G30" s="34"/>
      <c r="H30" s="34"/>
    </row>
    <row r="31" spans="2:8" x14ac:dyDescent="0.25">
      <c r="B31" s="10" t="s">
        <v>4</v>
      </c>
      <c r="C31" s="12" t="e">
        <f>C30*26</f>
        <v>#NUM!</v>
      </c>
      <c r="E31" s="34"/>
      <c r="F31" s="34"/>
      <c r="G31" s="34"/>
      <c r="H31" s="34"/>
    </row>
    <row r="32" spans="2:8" x14ac:dyDescent="0.25">
      <c r="B32" s="10" t="s">
        <v>0</v>
      </c>
      <c r="C32" s="12" t="e">
        <f>IF(C31-C24&lt;0,0,C31-C24)</f>
        <v>#NUM!</v>
      </c>
      <c r="E32" s="34"/>
      <c r="F32" s="34"/>
      <c r="G32" s="34"/>
      <c r="H32" s="34"/>
    </row>
    <row r="33" spans="2:8" ht="15.75" thickBot="1" x14ac:dyDescent="0.3">
      <c r="B33" s="13" t="s">
        <v>2</v>
      </c>
      <c r="C33" s="14">
        <f>IF(C20="NON",20000-C25,(20000*C21)-C25)</f>
        <v>20000</v>
      </c>
      <c r="E33" s="34"/>
      <c r="F33" s="34"/>
      <c r="G33" s="34"/>
      <c r="H33" s="34"/>
    </row>
    <row r="34" spans="2:8" ht="15.75" thickBot="1" x14ac:dyDescent="0.3">
      <c r="C34" s="7"/>
      <c r="E34" s="34"/>
      <c r="F34" s="34"/>
      <c r="G34" s="34"/>
      <c r="H34" s="34"/>
    </row>
    <row r="35" spans="2:8" ht="21" x14ac:dyDescent="0.35">
      <c r="B35" s="31" t="s">
        <v>5</v>
      </c>
      <c r="C35" s="49" t="e">
        <f>IF(IF(C32&lt;C33,C32,C33)&gt;100,IF(C32&lt;C33,C32,C33),0)</f>
        <v>#NUM!</v>
      </c>
      <c r="E35" s="34"/>
      <c r="F35" s="34"/>
      <c r="G35" s="34"/>
      <c r="H35" s="34"/>
    </row>
    <row r="36" spans="2:8" ht="15.75" thickBot="1" x14ac:dyDescent="0.3">
      <c r="B36" s="32" t="s">
        <v>10</v>
      </c>
      <c r="C36" s="50"/>
      <c r="E36" s="34"/>
      <c r="F36" s="34"/>
      <c r="G36" s="34"/>
      <c r="H36" s="34"/>
    </row>
    <row r="37" spans="2:8" ht="15" customHeight="1" x14ac:dyDescent="0.25">
      <c r="B37" s="19"/>
      <c r="C37" s="19"/>
      <c r="E37" s="34"/>
      <c r="F37" s="34"/>
      <c r="G37" s="34"/>
      <c r="H37" s="34"/>
    </row>
    <row r="38" spans="2:8" x14ac:dyDescent="0.25">
      <c r="B38" s="19"/>
      <c r="C38" s="19"/>
      <c r="E38" s="34"/>
      <c r="F38" s="34"/>
      <c r="G38" s="34"/>
      <c r="H38" s="34"/>
    </row>
    <row r="39" spans="2:8" x14ac:dyDescent="0.25">
      <c r="B39" s="19"/>
      <c r="C39" s="19"/>
      <c r="E39" s="34"/>
      <c r="F39" s="34"/>
      <c r="G39" s="34"/>
      <c r="H39" s="34"/>
    </row>
    <row r="40" spans="2:8" x14ac:dyDescent="0.25">
      <c r="B40" s="19"/>
      <c r="C40" s="19"/>
      <c r="E40" s="34"/>
      <c r="F40" s="34"/>
      <c r="G40" s="34"/>
      <c r="H40" s="34"/>
    </row>
    <row r="41" spans="2:8" x14ac:dyDescent="0.25">
      <c r="B41" s="19"/>
      <c r="C41" s="19"/>
    </row>
    <row r="42" spans="2:8" x14ac:dyDescent="0.25">
      <c r="B42" s="19"/>
      <c r="C42" s="19"/>
    </row>
    <row r="43" spans="2:8" x14ac:dyDescent="0.25">
      <c r="B43" s="19"/>
      <c r="C43" s="19"/>
    </row>
    <row r="44" spans="2:8" x14ac:dyDescent="0.25">
      <c r="B44" s="19"/>
      <c r="C44" s="19"/>
    </row>
    <row r="46" spans="2:8" x14ac:dyDescent="0.25">
      <c r="C46" s="7"/>
    </row>
  </sheetData>
  <sheetProtection algorithmName="SHA-512" hashValue="MHO9Ps1e2Pu7QeXxdlgHOtRsDJ9aEVm8Opdq0BvoLoFjHxbssStVBPKGF7GF1z9fRYUSsSMum5slBZZM5GO6TA==" saltValue="g7b7gpycFu/ox3eD9sn/uA==" spinCount="100000" sheet="1" objects="1" scenarios="1"/>
  <mergeCells count="6">
    <mergeCell ref="E19:H40"/>
    <mergeCell ref="E11:H16"/>
    <mergeCell ref="B2:C4"/>
    <mergeCell ref="B8:C8"/>
    <mergeCell ref="B6:C7"/>
    <mergeCell ref="C35:C36"/>
  </mergeCells>
  <conditionalFormatting sqref="C27:C35">
    <cfRule type="containsErrors" dxfId="0" priority="1">
      <formula>ISERROR(C27)</formula>
    </cfRule>
  </conditionalFormatting>
  <dataValidations count="1">
    <dataValidation type="list" allowBlank="1" showErrorMessage="1" error="Répondre par OUI ou par NON" promptTitle="Oui/Non" sqref="C23 C20" xr:uid="{00000000-0002-0000-0000-000000000000}">
      <formula1>"OUI,NON"</formula1>
    </dataValidation>
  </dataValidations>
  <pageMargins left="0.7" right="0.7" top="0.75" bottom="0.75" header="0.3" footer="0.3"/>
  <pageSetup paperSize="9" orientation="portrait" r:id="rId1"/>
  <ignoredErrors>
    <ignoredError sqref="C27:C32 C3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Timothé MASSON</dc:creator>
  <cp:lastModifiedBy>Sébastien AUDREN</cp:lastModifiedBy>
  <dcterms:created xsi:type="dcterms:W3CDTF">2021-01-22T15:17:52Z</dcterms:created>
  <dcterms:modified xsi:type="dcterms:W3CDTF">2021-02-17T08:58:29Z</dcterms:modified>
</cp:coreProperties>
</file>